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<sst xmlns="http://schemas.openxmlformats.org/spreadsheetml/2006/main" count="48" uniqueCount="45">
  <si>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</si>
  <si>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</si>
  <si>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</si>
  <si>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</si>
  <si>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</si>
  <si>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</si>
  <si>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</si>
  <si>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</si>
  <si>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</si>
  <si>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</si>
  <si>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</si>
  <si>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</si>
  <si>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</si>
  <si>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</si>
  <si>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</si>
  <si>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</si>
  <si>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</si>
  <si>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</si>
  <si>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</si>
  <si>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</si>
  <si>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</si>
  <si>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</si>
  <si>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</si>
  <si>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</si>
  <si>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</si>
  <si>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</si>
  <si>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</si>
  <si>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</si>
  <si>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</si>
  <si>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</si>
  <si>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</si>
  <si>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</si>
  <si>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</si>
  <si>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</si>
  <si>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</si>
  <si>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</si>
  <si>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</si>
  <si>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</si>
  <si>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</si>
  <si>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</si>
  <si>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</si>
  <si>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</si>
  <si>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Касові видатки станом на 27.08.2014</t>
  </si>
  <si>
    <t>Надійшло*/ Профінансовано **   станом на 02.09.2014</t>
  </si>
  <si>
    <t>Капітальний ремонт вулично-дорожньої мережі (в т.ч. за рахунок залишку субвенції з державного бюджету - 1750572,81 грн.)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</si>
</sst>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1" fillId="0" borderId="10" xfId="54" applyFont="1" applyFill="1" applyBorder="1">
      <alignment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>
      <alignment/>
      <protection/>
    </xf>
    <xf numFmtId="4" fontId="21" fillId="0" borderId="0" xfId="54" applyNumberFormat="1" applyFont="1">
      <alignment/>
      <protection/>
    </xf>
    <xf numFmtId="171" fontId="22" fillId="0" borderId="10" xfId="54" applyNumberFormat="1" applyFont="1" applyFill="1" applyBorder="1" applyAlignment="1">
      <alignment horizontal="center" vertical="center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2" xfId="54" applyFont="1" applyFill="1" applyBorder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0" borderId="15" xfId="54" applyFont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8" xfId="54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2">
          <cell r="E42">
            <v>7756.5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1">
      <selection activeCell="B38" sqref="B38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375" style="3" customWidth="1"/>
    <col min="5" max="5" width="14.375" style="3" customWidth="1"/>
    <col min="6" max="6" width="16.125" style="3" hidden="1" customWidth="1"/>
    <col min="7" max="7" width="11.00390625" style="3" customWidth="1"/>
    <col min="8" max="16384" width="9.00390625" style="3" customWidth="1"/>
  </cols>
  <sheetData>
    <row r="1" spans="1:5" ht="26.25" customHeight="1">
      <c r="A1" s="75"/>
      <c r="B1" s="75"/>
      <c r="C1" s="75"/>
      <c r="D1" s="75"/>
      <c r="E1" s="75"/>
    </row>
    <row r="2" spans="1:5" ht="39.75" customHeight="1">
      <c r="A2" s="76" t="s">
        <v>36</v>
      </c>
      <c r="B2" s="76"/>
      <c r="C2" s="76"/>
      <c r="D2" s="76"/>
      <c r="E2" s="76"/>
    </row>
    <row r="3" spans="2:5" ht="18.75">
      <c r="B3" s="4"/>
      <c r="C3" s="5"/>
      <c r="D3" s="6"/>
      <c r="E3" s="7" t="s">
        <v>34</v>
      </c>
    </row>
    <row r="4" spans="1:6" ht="95.25" customHeight="1">
      <c r="A4" s="84" t="s">
        <v>0</v>
      </c>
      <c r="B4" s="84" t="s">
        <v>14</v>
      </c>
      <c r="C4" s="85" t="s">
        <v>37</v>
      </c>
      <c r="D4" s="63" t="s">
        <v>43</v>
      </c>
      <c r="E4" s="83" t="s">
        <v>35</v>
      </c>
      <c r="F4" s="83" t="s">
        <v>42</v>
      </c>
    </row>
    <row r="5" spans="1:6" s="6" customFormat="1" ht="21" customHeight="1" hidden="1">
      <c r="A5" s="84"/>
      <c r="B5" s="84"/>
      <c r="C5" s="85"/>
      <c r="D5" s="8"/>
      <c r="E5" s="83"/>
      <c r="F5" s="83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  <c r="F6" s="69"/>
    </row>
    <row r="7" spans="1:6" ht="32.25" customHeight="1">
      <c r="A7" s="86" t="s">
        <v>15</v>
      </c>
      <c r="B7" s="86"/>
      <c r="C7" s="86"/>
      <c r="D7" s="66"/>
      <c r="E7" s="67"/>
      <c r="F7" s="69"/>
    </row>
    <row r="8" spans="1:6" ht="37.5">
      <c r="A8" s="10"/>
      <c r="B8" s="11" t="s">
        <v>38</v>
      </c>
      <c r="C8" s="12">
        <v>3671.5</v>
      </c>
      <c r="D8" s="12">
        <v>986.08902</v>
      </c>
      <c r="E8" s="14">
        <f>D8/C8</f>
        <v>0.2685793326978074</v>
      </c>
      <c r="F8" s="69"/>
    </row>
    <row r="9" spans="1:6" ht="57" customHeight="1">
      <c r="A9" s="10"/>
      <c r="B9" s="11" t="s">
        <v>39</v>
      </c>
      <c r="C9" s="12">
        <v>268.1</v>
      </c>
      <c r="D9" s="12">
        <v>207.32345</v>
      </c>
      <c r="E9" s="14">
        <f>D9/C9</f>
        <v>0.7733064155165983</v>
      </c>
      <c r="F9" s="69"/>
    </row>
    <row r="10" spans="1:6" ht="37.5">
      <c r="A10" s="10"/>
      <c r="B10" s="11" t="s">
        <v>40</v>
      </c>
      <c r="C10" s="12">
        <f>11025.7+2348.3</f>
        <v>13374</v>
      </c>
      <c r="D10" s="13">
        <f>'[1]облік по субвенції '!E42</f>
        <v>7756.5</v>
      </c>
      <c r="E10" s="14">
        <f>D10/C10</f>
        <v>0.5799685957828623</v>
      </c>
      <c r="F10" s="69"/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8949.91247</v>
      </c>
      <c r="E11" s="18">
        <f>D11/C11</f>
        <v>0.5169296085158488</v>
      </c>
      <c r="F11" s="70"/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70"/>
    </row>
    <row r="13" spans="1:6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  <c r="F13" s="69"/>
    </row>
    <row r="14" spans="1:6" ht="12.75" customHeight="1" hidden="1">
      <c r="A14" s="25"/>
      <c r="B14" s="27"/>
      <c r="C14" s="28"/>
      <c r="D14" s="24"/>
      <c r="E14" s="22" t="e">
        <f t="shared" si="0"/>
        <v>#DIV/0!</v>
      </c>
      <c r="F14" s="69"/>
    </row>
    <row r="15" spans="1:6" ht="18.75">
      <c r="A15" s="25"/>
      <c r="B15" s="29" t="s">
        <v>19</v>
      </c>
      <c r="C15" s="28">
        <v>12100.27025</v>
      </c>
      <c r="D15" s="28"/>
      <c r="E15" s="14"/>
      <c r="F15" s="69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14"/>
      <c r="F16" s="70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8949.91247</v>
      </c>
      <c r="E17" s="35">
        <f t="shared" si="0"/>
        <v>0.304275241371883</v>
      </c>
      <c r="F17" s="71"/>
    </row>
    <row r="18" spans="1:6" s="36" customFormat="1" ht="18.75">
      <c r="A18" s="60"/>
      <c r="B18" s="37" t="s">
        <v>31</v>
      </c>
      <c r="C18" s="61"/>
      <c r="D18" s="61">
        <f>D19+D20</f>
        <v>19242.89448</v>
      </c>
      <c r="E18" s="62"/>
      <c r="F18" s="71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4575.573449999999</v>
      </c>
      <c r="E19" s="38"/>
      <c r="F19" s="72"/>
    </row>
    <row r="20" spans="1:6" s="36" customFormat="1" ht="37.5">
      <c r="A20" s="25"/>
      <c r="B20" s="30" t="s">
        <v>32</v>
      </c>
      <c r="C20" s="28"/>
      <c r="D20" s="28">
        <f>C16+D10-D41-D36-D26-D38</f>
        <v>14667.321030000001</v>
      </c>
      <c r="E20" s="38"/>
      <c r="F20" s="71"/>
    </row>
    <row r="21" spans="1:6" s="36" customFormat="1" ht="36.75" customHeight="1">
      <c r="A21" s="77" t="s">
        <v>21</v>
      </c>
      <c r="B21" s="78"/>
      <c r="C21" s="78"/>
      <c r="D21" s="78"/>
      <c r="E21" s="79"/>
      <c r="F21" s="71"/>
    </row>
    <row r="22" spans="1:6" s="36" customFormat="1" ht="25.5" customHeight="1">
      <c r="A22" s="80" t="s">
        <v>22</v>
      </c>
      <c r="B22" s="81"/>
      <c r="C22" s="81"/>
      <c r="D22" s="81"/>
      <c r="E22" s="82"/>
      <c r="F22" s="71"/>
    </row>
    <row r="23" spans="1:11" ht="37.5" customHeight="1">
      <c r="A23" s="40">
        <v>1</v>
      </c>
      <c r="B23" s="41" t="s">
        <v>23</v>
      </c>
      <c r="C23" s="17">
        <f>C24+C34</f>
        <v>24758.156250000004</v>
      </c>
      <c r="D23" s="17">
        <f>D24+D34</f>
        <v>1549.2592</v>
      </c>
      <c r="E23" s="18">
        <f>D23/C23</f>
        <v>0.06257570977241085</v>
      </c>
      <c r="F23" s="42">
        <f>F24+F34</f>
        <v>1182.99068</v>
      </c>
      <c r="G23" s="88"/>
      <c r="H23" s="88"/>
      <c r="I23" s="88"/>
      <c r="J23" s="88"/>
      <c r="K23" s="88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1484.2592</v>
      </c>
      <c r="E24" s="38">
        <f>D24/C24</f>
        <v>0.13959793977158919</v>
      </c>
      <c r="F24" s="24">
        <f>SUM(F25:F31)</f>
        <v>1117.99068</v>
      </c>
    </row>
    <row r="25" spans="1:7" ht="37.5">
      <c r="A25" s="43"/>
      <c r="B25" s="1" t="s">
        <v>1</v>
      </c>
      <c r="C25" s="13">
        <f>939.6+1000+500</f>
        <v>2439.6</v>
      </c>
      <c r="D25" s="74">
        <f>275.11826+44.844+19.1124+72.90011+34.34977+99.34021+72.81226+14.68514+109.64987+111.52318+60.41236+172.32948</f>
        <v>1087.0770400000001</v>
      </c>
      <c r="E25" s="38">
        <f>D25/C25</f>
        <v>0.4455964256435482</v>
      </c>
      <c r="F25" s="13">
        <v>755.99117</v>
      </c>
      <c r="G25" s="73"/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  <c r="F26" s="13">
        <f>4.70537</f>
        <v>4.70537</v>
      </c>
    </row>
    <row r="27" spans="1:6" ht="18.75">
      <c r="A27" s="43"/>
      <c r="B27" s="1" t="s">
        <v>3</v>
      </c>
      <c r="C27" s="46">
        <f>95.1027+595.1027-500</f>
        <v>190.20540000000005</v>
      </c>
      <c r="D27" s="13">
        <f>95.1027+9.89184-9.89184</f>
        <v>95.1027</v>
      </c>
      <c r="E27" s="38">
        <f>D27/C27</f>
        <v>0.49999999999999983</v>
      </c>
      <c r="F27" s="13">
        <f>95.1027+9.89184-9.89184</f>
        <v>95.1027</v>
      </c>
    </row>
    <row r="28" spans="1:6" ht="18.75">
      <c r="A28" s="43"/>
      <c r="B28" s="1" t="s">
        <v>4</v>
      </c>
      <c r="C28" s="46">
        <v>1484</v>
      </c>
      <c r="D28" s="13"/>
      <c r="E28" s="38">
        <f aca="true" t="shared" si="1" ref="E28:E46">D28/C28</f>
        <v>0</v>
      </c>
      <c r="F28" s="13"/>
    </row>
    <row r="29" spans="1:6" ht="18.75">
      <c r="A29" s="43"/>
      <c r="B29" s="1" t="s">
        <v>5</v>
      </c>
      <c r="C29" s="46">
        <v>1103.7</v>
      </c>
      <c r="D29" s="13"/>
      <c r="E29" s="38">
        <f t="shared" si="1"/>
        <v>0</v>
      </c>
      <c r="F29" s="13"/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38">
        <f>D30/C30</f>
        <v>0.8588940806473958</v>
      </c>
      <c r="F30" s="13">
        <f>49.8816+19.4784+33.4692+61.7088+27.288+60.4736</f>
        <v>252.29960000000003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  <c r="F31" s="13">
        <f>9.89184</f>
        <v>9.89184</v>
      </c>
    </row>
    <row r="32" spans="1:6" ht="18.75" hidden="1">
      <c r="A32" s="43"/>
      <c r="B32" s="1"/>
      <c r="C32" s="46"/>
      <c r="D32" s="13">
        <v>0</v>
      </c>
      <c r="E32" s="38" t="e">
        <f t="shared" si="1"/>
        <v>#DIV/0!</v>
      </c>
      <c r="F32" s="69"/>
    </row>
    <row r="33" spans="1:6" ht="18.75" hidden="1">
      <c r="A33" s="43"/>
      <c r="B33" s="1"/>
      <c r="C33" s="46"/>
      <c r="D33" s="13">
        <v>0</v>
      </c>
      <c r="E33" s="38" t="e">
        <f t="shared" si="1"/>
        <v>#DIV/0!</v>
      </c>
      <c r="F33" s="69"/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48">
        <f t="shared" si="1"/>
        <v>0.004601519031800241</v>
      </c>
      <c r="F34" s="24">
        <f>SUM(F35:F38)</f>
        <v>65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  <c r="F35" s="69"/>
    </row>
    <row r="36" spans="1:6" ht="37.5">
      <c r="A36" s="43"/>
      <c r="B36" s="2" t="s">
        <v>25</v>
      </c>
      <c r="C36" s="46">
        <f>7497.4+0.1+1613.6</f>
        <v>9111.1</v>
      </c>
      <c r="D36" s="13"/>
      <c r="E36" s="38">
        <f t="shared" si="1"/>
        <v>0</v>
      </c>
      <c r="F36" s="69"/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  <c r="F37" s="13">
        <v>65</v>
      </c>
    </row>
    <row r="38" spans="1:6" ht="37.5">
      <c r="A38" s="43"/>
      <c r="B38" s="2" t="s">
        <v>44</v>
      </c>
      <c r="C38" s="49">
        <v>2434.77281</v>
      </c>
      <c r="D38" s="13"/>
      <c r="E38" s="38">
        <f t="shared" si="1"/>
        <v>0</v>
      </c>
      <c r="F38" s="69"/>
    </row>
    <row r="39" spans="1:6" s="36" customFormat="1" ht="27.75" customHeight="1">
      <c r="A39" s="80" t="s">
        <v>41</v>
      </c>
      <c r="B39" s="81"/>
      <c r="C39" s="81"/>
      <c r="D39" s="81"/>
      <c r="E39" s="82"/>
      <c r="F39" s="71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258.02904</v>
      </c>
      <c r="E40" s="18">
        <f t="shared" si="1"/>
        <v>0.05542201260644447</v>
      </c>
      <c r="F40" s="42">
        <f>F41</f>
        <v>101.5188</v>
      </c>
      <c r="G40" s="88"/>
      <c r="H40" s="88"/>
      <c r="I40" s="88"/>
      <c r="J40" s="88"/>
      <c r="K40" s="88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14">
        <f t="shared" si="1"/>
        <v>0.05542201260644447</v>
      </c>
      <c r="F41" s="45">
        <f>F42+F43</f>
        <v>101.5188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14">
        <f t="shared" si="1"/>
        <v>0</v>
      </c>
      <c r="F42" s="71"/>
    </row>
    <row r="43" spans="1:6" s="36" customFormat="1" ht="37.5">
      <c r="A43" s="50"/>
      <c r="B43" s="2" t="s">
        <v>27</v>
      </c>
      <c r="C43" s="51">
        <v>4151.363</v>
      </c>
      <c r="D43" s="46">
        <f>71.106+101.5188+85.40424</f>
        <v>258.02904</v>
      </c>
      <c r="E43" s="14">
        <f t="shared" si="1"/>
        <v>0.06215525840549236</v>
      </c>
      <c r="F43" s="46">
        <f>101.5188</f>
        <v>101.5188</v>
      </c>
    </row>
    <row r="44" spans="1:6" s="36" customFormat="1" ht="18.75" hidden="1">
      <c r="A44" s="50"/>
      <c r="B44" s="50"/>
      <c r="C44" s="50"/>
      <c r="D44" s="45">
        <f>D45+D46</f>
        <v>3614.5764799999997</v>
      </c>
      <c r="E44" s="22" t="e">
        <f t="shared" si="1"/>
        <v>#DIV/0!</v>
      </c>
      <c r="F44" s="71"/>
    </row>
    <row r="45" spans="1:6" s="36" customFormat="1" ht="18.75" hidden="1">
      <c r="A45" s="50"/>
      <c r="B45" s="50"/>
      <c r="C45" s="50"/>
      <c r="D45" s="45">
        <f>D46+D47</f>
        <v>1807.2882399999999</v>
      </c>
      <c r="E45" s="22" t="e">
        <f t="shared" si="1"/>
        <v>#DIV/0!</v>
      </c>
      <c r="F45" s="71"/>
    </row>
    <row r="46" spans="1:6" ht="18.75">
      <c r="A46" s="52"/>
      <c r="B46" s="53" t="s">
        <v>28</v>
      </c>
      <c r="C46" s="17">
        <f>C23+C40</f>
        <v>29413.870250000004</v>
      </c>
      <c r="D46" s="54">
        <f>D23+D40</f>
        <v>1807.2882399999999</v>
      </c>
      <c r="E46" s="18">
        <f t="shared" si="1"/>
        <v>0.06144340151905034</v>
      </c>
      <c r="F46" s="54">
        <f>F40+F23</f>
        <v>1284.5094800000002</v>
      </c>
    </row>
    <row r="47" spans="1:5" ht="21" customHeight="1">
      <c r="A47" s="89" t="s">
        <v>29</v>
      </c>
      <c r="B47" s="89"/>
      <c r="C47" s="89"/>
      <c r="D47" s="55"/>
      <c r="E47" s="55"/>
    </row>
    <row r="48" spans="1:5" ht="18.75">
      <c r="A48" s="87" t="s">
        <v>30</v>
      </c>
      <c r="B48" s="87"/>
      <c r="C48" s="57"/>
      <c r="D48" s="56"/>
      <c r="E48" s="55"/>
    </row>
    <row r="49" spans="1:5" ht="18.75">
      <c r="A49" s="55"/>
      <c r="B49" s="55"/>
      <c r="C49" s="58"/>
      <c r="D49" s="55"/>
      <c r="E49" s="55"/>
    </row>
  </sheetData>
  <sheetProtection/>
  <mergeCells count="15">
    <mergeCell ref="F4:F5"/>
    <mergeCell ref="A48:B48"/>
    <mergeCell ref="G23:K23"/>
    <mergeCell ref="A39:E39"/>
    <mergeCell ref="G40:K40"/>
    <mergeCell ref="A47:C47"/>
    <mergeCell ref="A1:E1"/>
    <mergeCell ref="A2:E2"/>
    <mergeCell ref="A21:E21"/>
    <mergeCell ref="A22:E22"/>
    <mergeCell ref="E4:E5"/>
    <mergeCell ref="A4:A5"/>
    <mergeCell ref="B4:B5"/>
    <mergeCell ref="C4:C5"/>
    <mergeCell ref="A7:C7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2014-09-01T12:47:29Z</cp:lastPrinted>
  <dcterms:created xsi:type="dcterms:W3CDTF">2014-03-25T13:04:01Z</dcterms:created>
  <dcterms:modified xsi:type="dcterms:W3CDTF">2014-09-02T11:20:09Z</dcterms:modified>
  <cp:category/>
  <cp:version/>
  <cp:contentType/>
  <cp:contentStatus/>
</cp:coreProperties>
</file>